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omments1.xml" ContentType="application/vnd.openxmlformats-officedocument.spreadsheetml.comment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charts/chart1.xml" ContentType="application/vnd.openxmlformats-officedocument.drawingml.chart+xml"/>
  <Override PartName="/xl/calcChain.xml" ContentType="application/vnd.openxmlformats-officedocument.spreadsheetml.calcChain+xml"/>
  <Default Extension="rels" ContentType="application/vnd.openxmlformats-package.relationships+xml"/>
  <Default Extension="jpeg" ContentType="image/jpeg"/>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1280" yWindow="-20" windowWidth="21600" windowHeight="13720" tabRatio="500"/>
  </bookViews>
  <sheets>
    <sheet name="Sheet1" sheetId="1" r:id="rId1"/>
    <sheet name="timeline" sheetId="2" r:id="rId2"/>
  </sheet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C131" i="1"/>
  <c r="A135"/>
  <c r="C134"/>
  <c r="A140"/>
  <c r="B166"/>
  <c r="A91"/>
  <c r="B159"/>
  <c r="A113"/>
  <c r="B162"/>
  <c r="A120"/>
  <c r="B163"/>
  <c r="A125"/>
  <c r="B164"/>
  <c r="C11"/>
  <c r="D13"/>
  <c r="C16"/>
  <c r="B17"/>
  <c r="C22"/>
  <c r="D23"/>
  <c r="C25"/>
  <c r="B26"/>
  <c r="A27"/>
  <c r="B155"/>
  <c r="C34"/>
  <c r="D36"/>
  <c r="D37"/>
  <c r="C39"/>
  <c r="B40"/>
  <c r="C45"/>
  <c r="D46"/>
  <c r="D47"/>
  <c r="D48"/>
  <c r="C50"/>
  <c r="B51"/>
  <c r="A52"/>
  <c r="B156"/>
  <c r="A59"/>
  <c r="B157"/>
  <c r="C65"/>
  <c r="C69"/>
  <c r="C74"/>
  <c r="C78"/>
  <c r="C82"/>
  <c r="A83"/>
  <c r="B158"/>
  <c r="A96"/>
  <c r="B160"/>
  <c r="A105"/>
  <c r="B161"/>
  <c r="B165"/>
  <c r="A144"/>
  <c r="B167"/>
  <c r="A148"/>
  <c r="B168"/>
  <c r="B169"/>
  <c r="B3"/>
  <c r="D15"/>
</calcChain>
</file>

<file path=xl/comments1.xml><?xml version="1.0" encoding="utf-8"?>
<comments xmlns="http://schemas.openxmlformats.org/spreadsheetml/2006/main">
  <authors>
    <author>Frank Gmeindl</author>
  </authors>
  <commentList>
    <comment ref="D116" authorId="0">
      <text>
        <r>
          <rPr>
            <b/>
            <sz val="9"/>
            <color indexed="81"/>
            <rFont val="Verdana"/>
          </rPr>
          <t>Frank Gmeindl:</t>
        </r>
        <r>
          <rPr>
            <sz val="9"/>
            <color indexed="81"/>
            <rFont val="Verdana"/>
          </rPr>
          <t xml:space="preserve">
Need to get comcast actuals.</t>
        </r>
      </text>
    </comment>
  </commentList>
</comments>
</file>

<file path=xl/sharedStrings.xml><?xml version="1.0" encoding="utf-8"?>
<sst xmlns="http://schemas.openxmlformats.org/spreadsheetml/2006/main" count="154" uniqueCount="131">
  <si>
    <r>
      <t>12.</t>
    </r>
    <r>
      <rPr>
        <sz val="7"/>
        <rFont val="Times New Roman"/>
      </rPr>
      <t xml:space="preserve"> </t>
    </r>
    <r>
      <rPr>
        <sz val="12"/>
        <rFont val="Times New Roman"/>
      </rPr>
      <t>Enhance use of social media for bicycling education and bicycling education promotion.</t>
    </r>
  </si>
  <si>
    <r>
      <t>13.</t>
    </r>
    <r>
      <rPr>
        <sz val="7"/>
        <rFont val="Times New Roman"/>
      </rPr>
      <t xml:space="preserve"> </t>
    </r>
    <r>
      <rPr>
        <sz val="12"/>
        <rFont val="Times New Roman"/>
      </rPr>
      <t>Develop and deliver National Bike Month/Week/Day program.</t>
    </r>
  </si>
  <si>
    <t>Number of months</t>
    <phoneticPr fontId="2" type="noConversion"/>
  </si>
  <si>
    <t>Repeat Comcast deal but double from 8 weeks to 16 weeks</t>
    <phoneticPr fontId="2" type="noConversion"/>
  </si>
  <si>
    <t>Number of instructors/class</t>
    <phoneticPr fontId="2" type="noConversion"/>
  </si>
  <si>
    <t>Number of full-weekend classes actually delivered</t>
    <phoneticPr fontId="2" type="noConversion"/>
  </si>
  <si>
    <t>Number of hours/class</t>
    <phoneticPr fontId="2" type="noConversion"/>
  </si>
  <si>
    <t>Instructor hourly rate</t>
    <phoneticPr fontId="2" type="noConversion"/>
  </si>
  <si>
    <t>Labor cost for weekend classes</t>
    <phoneticPr fontId="2" type="noConversion"/>
  </si>
  <si>
    <t>Materials &amp; supplies for weekend classes</t>
    <phoneticPr fontId="2" type="noConversion"/>
  </si>
  <si>
    <t>Total cost for weekend classes</t>
    <phoneticPr fontId="2" type="noConversion"/>
  </si>
  <si>
    <t>Number of Monday night classes: March 15 - Oct. 31</t>
    <phoneticPr fontId="2" type="noConversion"/>
  </si>
  <si>
    <t>Number of hours/class</t>
    <phoneticPr fontId="2" type="noConversion"/>
  </si>
  <si>
    <t>Text books, forms, certificates</t>
    <phoneticPr fontId="2" type="noConversion"/>
  </si>
  <si>
    <t>Labor cost for Monday night classes</t>
    <phoneticPr fontId="2" type="noConversion"/>
  </si>
  <si>
    <r>
      <t>14.</t>
    </r>
    <r>
      <rPr>
        <sz val="7"/>
        <rFont val="Times New Roman"/>
      </rPr>
      <t xml:space="preserve"> </t>
    </r>
    <r>
      <rPr>
        <sz val="12"/>
        <rFont val="Times New Roman"/>
      </rPr>
      <t>Measure, analyze and report program effectiveness.</t>
    </r>
  </si>
  <si>
    <t>Task</t>
    <phoneticPr fontId="2" type="noConversion"/>
  </si>
  <si>
    <t>Cost</t>
    <phoneticPr fontId="2" type="noConversion"/>
  </si>
  <si>
    <r>
      <t>4.</t>
    </r>
    <r>
      <rPr>
        <sz val="7"/>
        <rFont val="Times New Roman"/>
      </rPr>
      <t xml:space="preserve">     </t>
    </r>
    <r>
      <rPr>
        <sz val="12"/>
        <rFont val="Times New Roman"/>
      </rPr>
      <t>Profile and stratify the market for bicycling education.   Survey segments to identify specific needs.  Tailor program for high leverage target segments.</t>
    </r>
  </si>
  <si>
    <r>
      <t>5.</t>
    </r>
    <r>
      <rPr>
        <sz val="7"/>
        <rFont val="Times New Roman"/>
      </rPr>
      <t xml:space="preserve">     </t>
    </r>
    <r>
      <rPr>
        <sz val="12"/>
        <rFont val="Times New Roman"/>
      </rPr>
      <t>Develop and deliver short bicycling education presentations to local Parent-Teacher Associations to remove barriers to children bicycling to school.</t>
    </r>
  </si>
  <si>
    <t>Total cost for on-site commuter classes</t>
    <phoneticPr fontId="2" type="noConversion"/>
  </si>
  <si>
    <t>Number of deliveries</t>
    <phoneticPr fontId="2" type="noConversion"/>
  </si>
  <si>
    <t>Number of hours/delivery</t>
    <phoneticPr fontId="2" type="noConversion"/>
  </si>
  <si>
    <t>Number of consultations</t>
    <phoneticPr fontId="2" type="noConversion"/>
  </si>
  <si>
    <t>Hours/consultation</t>
    <phoneticPr fontId="2" type="noConversion"/>
  </si>
  <si>
    <t>Hours to profile &amp; stratify</t>
    <phoneticPr fontId="2" type="noConversion"/>
  </si>
  <si>
    <t>Number of people profiling &amp; stratifying</t>
    <phoneticPr fontId="2" type="noConversion"/>
  </si>
  <si>
    <t>Hourly rate</t>
    <phoneticPr fontId="2" type="noConversion"/>
  </si>
  <si>
    <t>Cost to profile &amp; stratify</t>
    <phoneticPr fontId="2" type="noConversion"/>
  </si>
  <si>
    <t>Hours to develop survey</t>
    <phoneticPr fontId="2" type="noConversion"/>
  </si>
  <si>
    <t>Number of people developing survey</t>
    <phoneticPr fontId="2" type="noConversion"/>
  </si>
  <si>
    <t>Cost to develop survey</t>
    <phoneticPr fontId="2" type="noConversion"/>
  </si>
  <si>
    <t>Number of people administering survey</t>
    <phoneticPr fontId="2" type="noConversion"/>
  </si>
  <si>
    <t>Hours/person to administer survey</t>
    <phoneticPr fontId="2" type="noConversion"/>
  </si>
  <si>
    <t>Cost to administer survey</t>
    <phoneticPr fontId="2" type="noConversion"/>
  </si>
  <si>
    <t>Materials &amp; supplies for Monday night classes</t>
    <phoneticPr fontId="2" type="noConversion"/>
  </si>
  <si>
    <t>Total cost for Monday night classes</t>
    <phoneticPr fontId="2" type="noConversion"/>
  </si>
  <si>
    <t>Comcast, 23 spots @ $4/spot avg. = $92/week x 5 channels = $460/week x 8 weeks = $3680</t>
    <phoneticPr fontId="2" type="noConversion"/>
  </si>
  <si>
    <t>WBOY</t>
    <phoneticPr fontId="2" type="noConversion"/>
  </si>
  <si>
    <t>Cost to broadcast</t>
    <phoneticPr fontId="2" type="noConversion"/>
  </si>
  <si>
    <t>Wild guess--&gt;</t>
    <phoneticPr fontId="2" type="noConversion"/>
  </si>
  <si>
    <t>Wild guess--&gt;</t>
    <phoneticPr fontId="2" type="noConversion"/>
  </si>
  <si>
    <t>Total cost</t>
    <phoneticPr fontId="2" type="noConversion"/>
  </si>
  <si>
    <t>Coordinate with Positive Spin</t>
    <phoneticPr fontId="2" type="noConversion"/>
  </si>
  <si>
    <r>
      <t>6.</t>
    </r>
    <r>
      <rPr>
        <sz val="7"/>
        <rFont val="Times New Roman"/>
      </rPr>
      <t xml:space="preserve">     </t>
    </r>
    <r>
      <rPr>
        <sz val="12"/>
        <rFont val="Times New Roman"/>
      </rPr>
      <t>Establish regular bicycling education in middle schools in conjunction with Positive Spin and the Board of Parks and Recreation Commissioners (BOPARC) in the daytime and after school during the school year and in the summers.</t>
    </r>
  </si>
  <si>
    <r>
      <t>7.</t>
    </r>
    <r>
      <rPr>
        <sz val="7"/>
        <rFont val="Times New Roman"/>
      </rPr>
      <t xml:space="preserve">     </t>
    </r>
    <r>
      <rPr>
        <sz val="12"/>
        <rFont val="Times New Roman"/>
      </rPr>
      <t>Conduct lunch &amp; learn sessions at local major employer workplaces.  Consult with local employers to develop bicycle friendly workplaces and to apply for the LAB Bicycle Friendly Workplace award.</t>
    </r>
  </si>
  <si>
    <r>
      <t>8.</t>
    </r>
    <r>
      <rPr>
        <sz val="7"/>
        <rFont val="Times New Roman"/>
      </rPr>
      <t xml:space="preserve">     </t>
    </r>
    <r>
      <rPr>
        <sz val="12"/>
        <rFont val="Times New Roman"/>
      </rPr>
      <t>Develop and deliver 2-hour discussions for civic groups such as Lions and Rotary.</t>
    </r>
  </si>
  <si>
    <r>
      <t>9.</t>
    </r>
    <r>
      <rPr>
        <sz val="7"/>
        <rFont val="Times New Roman"/>
      </rPr>
      <t xml:space="preserve">     </t>
    </r>
    <r>
      <rPr>
        <sz val="12"/>
        <rFont val="Times New Roman"/>
      </rPr>
      <t>Broadcast TV PSAs on other networks in addition to Comcast.</t>
    </r>
  </si>
  <si>
    <r>
      <t>10.</t>
    </r>
    <r>
      <rPr>
        <sz val="7"/>
        <rFont val="Times New Roman"/>
      </rPr>
      <t xml:space="preserve"> </t>
    </r>
    <r>
      <rPr>
        <sz val="12"/>
        <rFont val="Times New Roman"/>
      </rPr>
      <t>Develop and broadcast TV spots with rider testimonials on how confident city cycling has changed their riding,  </t>
    </r>
    <phoneticPr fontId="2" type="noConversion"/>
  </si>
  <si>
    <t>Develop</t>
    <phoneticPr fontId="2" type="noConversion"/>
  </si>
  <si>
    <t>Number of people analyzing survey results</t>
    <phoneticPr fontId="2" type="noConversion"/>
  </si>
  <si>
    <t>Hours to analyze survey results</t>
    <phoneticPr fontId="2" type="noConversion"/>
  </si>
  <si>
    <t>Cost to identify specific needs</t>
    <phoneticPr fontId="2" type="noConversion"/>
  </si>
  <si>
    <t>Number of people tailoring program for each segment</t>
    <phoneticPr fontId="2" type="noConversion"/>
  </si>
  <si>
    <t>Hours to tailor for each segment</t>
    <phoneticPr fontId="2" type="noConversion"/>
  </si>
  <si>
    <t>Cost to tailor program for target segments</t>
    <phoneticPr fontId="2" type="noConversion"/>
  </si>
  <si>
    <t>Number of target segments</t>
    <phoneticPr fontId="2" type="noConversion"/>
  </si>
  <si>
    <t>Person-hours to develop presentation</t>
    <phoneticPr fontId="2" type="noConversion"/>
  </si>
  <si>
    <t xml:space="preserve">Number of PTA groups </t>
    <phoneticPr fontId="2" type="noConversion"/>
  </si>
  <si>
    <t>Number of presentations</t>
    <phoneticPr fontId="2" type="noConversion"/>
  </si>
  <si>
    <t>Number of hours/presentation</t>
    <phoneticPr fontId="2" type="noConversion"/>
  </si>
  <si>
    <t>Positive Spin</t>
    <phoneticPr fontId="2" type="noConversion"/>
  </si>
  <si>
    <t>Hours to develop</t>
    <phoneticPr fontId="2" type="noConversion"/>
  </si>
  <si>
    <t>Number of employers targeted</t>
    <phoneticPr fontId="2" type="noConversion"/>
  </si>
  <si>
    <t>Number of hours/presentation</t>
    <phoneticPr fontId="2" type="noConversion"/>
  </si>
  <si>
    <t>Hours consulting with each employer</t>
    <phoneticPr fontId="2" type="noConversion"/>
  </si>
  <si>
    <t>Number of employers requesting bicycle friendly workplace consulting</t>
    <phoneticPr fontId="2" type="noConversion"/>
  </si>
  <si>
    <t>2nd yr. end</t>
    <phoneticPr fontId="2" type="noConversion"/>
  </si>
  <si>
    <t>2nd project--&gt;</t>
    <phoneticPr fontId="2" type="noConversion"/>
  </si>
  <si>
    <t>1st ItP</t>
  </si>
  <si>
    <t>1st prop.</t>
  </si>
  <si>
    <t>1st yr. end</t>
  </si>
  <si>
    <t>2nd ItP</t>
  </si>
  <si>
    <t>2nd prop.</t>
  </si>
  <si>
    <t>1 yr. hiatus</t>
    <phoneticPr fontId="2" type="noConversion"/>
  </si>
  <si>
    <t>Oct. 2013</t>
    <phoneticPr fontId="2" type="noConversion"/>
  </si>
  <si>
    <t>Oct. 2014</t>
    <phoneticPr fontId="2" type="noConversion"/>
  </si>
  <si>
    <t>1st yr. end</t>
    <phoneticPr fontId="2" type="noConversion"/>
  </si>
  <si>
    <t>2nd yr. end</t>
    <phoneticPr fontId="2" type="noConversion"/>
  </si>
  <si>
    <r>
      <t>1.</t>
    </r>
    <r>
      <rPr>
        <sz val="7"/>
        <rFont val="Times New Roman"/>
      </rPr>
      <t xml:space="preserve">     </t>
    </r>
    <r>
      <rPr>
        <sz val="12"/>
        <rFont val="Times New Roman"/>
      </rPr>
      <t>Continue delivering Monday night and monthly full-weekend Confident City Cycling Traffic Skills 101 classes.</t>
    </r>
  </si>
  <si>
    <r>
      <t>2.</t>
    </r>
    <r>
      <rPr>
        <sz val="7"/>
        <rFont val="Times New Roman"/>
      </rPr>
      <t xml:space="preserve">     </t>
    </r>
    <r>
      <rPr>
        <sz val="12"/>
        <rFont val="Times New Roman"/>
      </rPr>
      <t>Add a monthly Confident City Cycling Commuter class for general public in addition to regular monthly full-weekend Traffic Skills 101 classes and regular Monday-night bite-size Traffic Skills 101 classes.  Promote and deliver Commuter course at workplaces to increase convenience to employees and to increase participation.</t>
    </r>
  </si>
  <si>
    <r>
      <t>3.</t>
    </r>
    <r>
      <rPr>
        <sz val="7"/>
        <rFont val="Times New Roman"/>
      </rPr>
      <t xml:space="preserve">     </t>
    </r>
    <r>
      <rPr>
        <sz val="12"/>
        <rFont val="Times New Roman"/>
      </rPr>
      <t>Continue to support High School Drivers Education teachers in delivering the Share the Road training that the Bicycle Board developed for them and delivered to them in 2010.</t>
    </r>
  </si>
  <si>
    <t xml:space="preserve">Number of civic groups </t>
    <phoneticPr fontId="2" type="noConversion"/>
  </si>
  <si>
    <t>Handouts for each classes' participants</t>
    <phoneticPr fontId="2" type="noConversion"/>
  </si>
  <si>
    <t>Handouts for all classes</t>
    <phoneticPr fontId="2" type="noConversion"/>
  </si>
  <si>
    <t>Refreshments</t>
    <phoneticPr fontId="2" type="noConversion"/>
  </si>
  <si>
    <t>Materials &amp; supplies for commuter classes</t>
    <phoneticPr fontId="2" type="noConversion"/>
  </si>
  <si>
    <t>Number of on-site classes delivered</t>
    <phoneticPr fontId="2" type="noConversion"/>
  </si>
  <si>
    <t>Average number participants/on-site class</t>
    <phoneticPr fontId="2" type="noConversion"/>
  </si>
  <si>
    <t>Materials &amp; supplies for on-site commuter classes</t>
    <phoneticPr fontId="2" type="noConversion"/>
  </si>
  <si>
    <t>Total cost for monthly commuter classes</t>
    <phoneticPr fontId="2" type="noConversion"/>
  </si>
  <si>
    <t>Satellite networks</t>
    <phoneticPr fontId="2" type="noConversion"/>
  </si>
  <si>
    <t>NBC, CBS &amp; ABC.  $700/mo. X 4 mos.</t>
    <phoneticPr fontId="2" type="noConversion"/>
  </si>
  <si>
    <t>Web site, Facebook, Twitter</t>
    <phoneticPr fontId="2" type="noConversion"/>
  </si>
  <si>
    <t>Newspaper ads (26 weeks x $60/week)</t>
    <phoneticPr fontId="2" type="noConversion"/>
  </si>
  <si>
    <t>Morgantown Effecdtive Bicycling Education Program</t>
    <phoneticPr fontId="2" type="noConversion"/>
  </si>
  <si>
    <t>Annual budget:</t>
    <phoneticPr fontId="2" type="noConversion"/>
  </si>
  <si>
    <t>Income not included</t>
    <phoneticPr fontId="2" type="noConversion"/>
  </si>
  <si>
    <t>Advertising</t>
    <phoneticPr fontId="2" type="noConversion"/>
  </si>
  <si>
    <t>11. Display 7 educational messages on six billboards.</t>
    <phoneticPr fontId="2" type="noConversion"/>
  </si>
  <si>
    <t>Price/board/month Lamar</t>
    <phoneticPr fontId="2" type="noConversion"/>
  </si>
  <si>
    <t>Price/board/month other suppliers</t>
    <phoneticPr fontId="2" type="noConversion"/>
  </si>
  <si>
    <t>Number of Lamar boards</t>
    <phoneticPr fontId="2" type="noConversion"/>
  </si>
  <si>
    <t>Number of other boards</t>
    <phoneticPr fontId="2" type="noConversion"/>
  </si>
  <si>
    <t>Lamar cost</t>
    <phoneticPr fontId="2" type="noConversion"/>
  </si>
  <si>
    <t>Other cost</t>
    <phoneticPr fontId="2" type="noConversion"/>
  </si>
  <si>
    <t>Average number participants/weekend class</t>
    <phoneticPr fontId="2" type="noConversion"/>
  </si>
  <si>
    <t>Text books, forms, certificates/participant</t>
    <phoneticPr fontId="2" type="noConversion"/>
  </si>
  <si>
    <t>Refreshments for each weekend class</t>
    <phoneticPr fontId="2" type="noConversion"/>
  </si>
  <si>
    <t>Text books, forms, certificates/weekend classes</t>
    <phoneticPr fontId="2" type="noConversion"/>
  </si>
  <si>
    <t>Refreshments for weekend classes</t>
    <phoneticPr fontId="2" type="noConversion"/>
  </si>
  <si>
    <t>Average number participants/Monday-night class</t>
    <phoneticPr fontId="2" type="noConversion"/>
  </si>
  <si>
    <t>Refreshments for each Monday night class</t>
    <phoneticPr fontId="2" type="noConversion"/>
  </si>
  <si>
    <t>Average number participants/commuter class</t>
    <phoneticPr fontId="2" type="noConversion"/>
  </si>
  <si>
    <t>Number of monthly commuter classes actually delivered</t>
    <phoneticPr fontId="2" type="noConversion"/>
  </si>
  <si>
    <t>Number of hours/class</t>
    <phoneticPr fontId="2" type="noConversion"/>
  </si>
  <si>
    <t>Number of instructors/class</t>
    <phoneticPr fontId="2" type="noConversion"/>
  </si>
  <si>
    <t>Labor cost for commuter classes</t>
    <phoneticPr fontId="2" type="noConversion"/>
  </si>
  <si>
    <t>Handouts for each participant</t>
    <phoneticPr fontId="2" type="noConversion"/>
  </si>
  <si>
    <t>selection notify</t>
    <phoneticPr fontId="2" type="noConversion"/>
  </si>
  <si>
    <t>get $. Start proj.</t>
    <phoneticPr fontId="2" type="noConversion"/>
  </si>
  <si>
    <t>Nov. 2007</t>
    <phoneticPr fontId="2" type="noConversion"/>
  </si>
  <si>
    <t>Jan. 2008</t>
    <phoneticPr fontId="2" type="noConversion"/>
  </si>
  <si>
    <t>Oct. 2008</t>
    <phoneticPr fontId="2" type="noConversion"/>
  </si>
  <si>
    <t>Oct. 2009</t>
    <phoneticPr fontId="2" type="noConversion"/>
  </si>
  <si>
    <t>Oct. 2010</t>
    <phoneticPr fontId="2" type="noConversion"/>
  </si>
  <si>
    <t>Nov. 2010</t>
    <phoneticPr fontId="2" type="noConversion"/>
  </si>
  <si>
    <t>Jan. 2011</t>
    <phoneticPr fontId="2" type="noConversion"/>
  </si>
  <si>
    <t>Oct. 2011</t>
    <phoneticPr fontId="2" type="noConversion"/>
  </si>
  <si>
    <t>Oct. 2012</t>
    <phoneticPr fontId="2" type="noConversion"/>
  </si>
  <si>
    <t>1st project--&gt;</t>
    <phoneticPr fontId="2" type="noConversion"/>
  </si>
</sst>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8" formatCode="&quot;$&quot;#,##0"/>
  </numFmts>
  <fonts count="9">
    <font>
      <sz val="10"/>
      <name val="Verdana"/>
    </font>
    <font>
      <b/>
      <sz val="10"/>
      <name val="Verdana"/>
    </font>
    <font>
      <sz val="8"/>
      <name val="Verdana"/>
    </font>
    <font>
      <sz val="12"/>
      <name val="Times New Roman"/>
    </font>
    <font>
      <sz val="7"/>
      <name val="Times New Roman"/>
    </font>
    <font>
      <sz val="10"/>
      <color indexed="10"/>
      <name val="Verdana"/>
    </font>
    <font>
      <sz val="10"/>
      <color indexed="9"/>
      <name val="Verdana"/>
    </font>
    <font>
      <sz val="9"/>
      <color indexed="81"/>
      <name val="Verdana"/>
    </font>
    <font>
      <b/>
      <sz val="9"/>
      <color indexed="81"/>
      <name val="Verdana"/>
    </font>
  </fonts>
  <fills count="3">
    <fill>
      <patternFill patternType="none"/>
    </fill>
    <fill>
      <patternFill patternType="gray125"/>
    </fill>
    <fill>
      <patternFill patternType="solid">
        <fgColor indexed="10"/>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
    <xf numFmtId="0" fontId="0" fillId="0" borderId="0" xfId="0"/>
    <xf numFmtId="0" fontId="5" fillId="0" borderId="0" xfId="0" applyFont="1"/>
    <xf numFmtId="0" fontId="6" fillId="2" borderId="0" xfId="0" applyFont="1" applyFill="1"/>
    <xf numFmtId="0" fontId="0" fillId="2" borderId="0" xfId="0" applyFill="1"/>
    <xf numFmtId="0" fontId="0" fillId="0" borderId="1" xfId="0" applyBorder="1"/>
    <xf numFmtId="0" fontId="0" fillId="0" borderId="2" xfId="0" applyBorder="1"/>
    <xf numFmtId="0" fontId="0" fillId="0" borderId="3" xfId="0" applyBorder="1"/>
    <xf numFmtId="0" fontId="0" fillId="2" borderId="2" xfId="0" applyFill="1" applyBorder="1"/>
    <xf numFmtId="0" fontId="1" fillId="0" borderId="0" xfId="0" applyFont="1"/>
    <xf numFmtId="0" fontId="3" fillId="0" borderId="0" xfId="0" applyFont="1" applyAlignment="1">
      <alignment horizontal="left"/>
    </xf>
    <xf numFmtId="0" fontId="0" fillId="0" borderId="0" xfId="0" applyAlignment="1">
      <alignment horizontal="left"/>
    </xf>
    <xf numFmtId="168" fontId="0" fillId="0" borderId="0" xfId="0" applyNumberFormat="1"/>
    <xf numFmtId="0" fontId="0" fillId="0" borderId="0" xfId="0" applyAlignment="1">
      <alignment horizontal="right"/>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style val="18"/>
  <c:chart>
    <c:plotArea>
      <c:layout/>
      <c:barChart>
        <c:barDir val="col"/>
        <c:grouping val="clustered"/>
        <c:ser>
          <c:idx val="0"/>
          <c:order val="0"/>
          <c:val>
            <c:numRef>
              <c:f>Sheet1!$A$155:$A$168</c:f>
              <c:numCache>
                <c:formatCode>General</c:formatCode>
                <c:ptCount val="14"/>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numCache>
            </c:numRef>
          </c:val>
        </c:ser>
        <c:ser>
          <c:idx val="1"/>
          <c:order val="1"/>
          <c:val>
            <c:numRef>
              <c:f>Sheet1!$B$155:$B$168</c:f>
              <c:numCache>
                <c:formatCode>\$#,##0</c:formatCode>
                <c:ptCount val="14"/>
                <c:pt idx="0">
                  <c:v>7050.0</c:v>
                </c:pt>
                <c:pt idx="1">
                  <c:v>1380.0</c:v>
                </c:pt>
                <c:pt idx="2">
                  <c:v>1200.0</c:v>
                </c:pt>
                <c:pt idx="3">
                  <c:v>7340.0</c:v>
                </c:pt>
                <c:pt idx="4">
                  <c:v>950.0</c:v>
                </c:pt>
                <c:pt idx="5">
                  <c:v>21000.0</c:v>
                </c:pt>
                <c:pt idx="6">
                  <c:v>2900.0</c:v>
                </c:pt>
                <c:pt idx="7">
                  <c:v>950.0</c:v>
                </c:pt>
                <c:pt idx="8">
                  <c:v>21160.0</c:v>
                </c:pt>
                <c:pt idx="9">
                  <c:v>10500.0</c:v>
                </c:pt>
                <c:pt idx="10">
                  <c:v>32000.0</c:v>
                </c:pt>
                <c:pt idx="11">
                  <c:v>7000.0</c:v>
                </c:pt>
                <c:pt idx="12">
                  <c:v>3000.0</c:v>
                </c:pt>
                <c:pt idx="13">
                  <c:v>15000.0</c:v>
                </c:pt>
              </c:numCache>
            </c:numRef>
          </c:val>
        </c:ser>
        <c:axId val="465947480"/>
        <c:axId val="466477208"/>
      </c:barChart>
      <c:catAx>
        <c:axId val="465947480"/>
        <c:scaling>
          <c:orientation val="minMax"/>
        </c:scaling>
        <c:axPos val="b"/>
        <c:tickLblPos val="nextTo"/>
        <c:crossAx val="466477208"/>
        <c:crosses val="autoZero"/>
        <c:auto val="1"/>
        <c:lblAlgn val="ctr"/>
        <c:lblOffset val="100"/>
      </c:catAx>
      <c:valAx>
        <c:axId val="466477208"/>
        <c:scaling>
          <c:orientation val="minMax"/>
        </c:scaling>
        <c:axPos val="l"/>
        <c:majorGridlines/>
        <c:numFmt formatCode="General" sourceLinked="1"/>
        <c:tickLblPos val="nextTo"/>
        <c:crossAx val="465947480"/>
        <c:crosses val="autoZero"/>
        <c:crossBetween val="between"/>
      </c:valAx>
    </c:plotArea>
    <c:plotVisOnly val="1"/>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495300</xdr:colOff>
      <xdr:row>152</xdr:row>
      <xdr:rowOff>114300</xdr:rowOff>
    </xdr:from>
    <xdr:to>
      <xdr:col>30</xdr:col>
      <xdr:colOff>787400</xdr:colOff>
      <xdr:row>168</xdr:row>
      <xdr:rowOff>152400</xdr:rowOff>
    </xdr:to>
    <xdr:sp macro="" textlink="">
      <xdr:nvSpPr>
        <xdr:cNvPr id="4" name="TextBox 3"/>
        <xdr:cNvSpPr txBox="1"/>
      </xdr:nvSpPr>
      <xdr:spPr>
        <a:xfrm>
          <a:off x="7162800" y="8686800"/>
          <a:ext cx="22199600" cy="267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 Continue delivering Monday night and monthly full-weekend Confident City Cycling Traffic Skills 101 classes.</a:t>
          </a:r>
        </a:p>
        <a:p>
          <a:r>
            <a:rPr lang="en-US" sz="1100"/>
            <a:t>2. Add a monthly Confident City Cycling Commuter class for general public in addition to regular monthly full-weekend Traffic Skills 101 classes and regular Monday-night bite-size Traffic Skills 101 classes.  Promote and deliver Commuter course at workplaces to increase convenience to employees and to increase participation. </a:t>
          </a:r>
        </a:p>
        <a:p>
          <a:r>
            <a:rPr lang="en-US" sz="1100"/>
            <a:t>3.Continue to support High School Drivers Education teachers in delivering the Share the Road training that the Bicycle Board developed for them and delivered to them in 2010.</a:t>
          </a:r>
        </a:p>
        <a:p>
          <a:r>
            <a:rPr lang="en-US" sz="1100"/>
            <a:t>4. Profile and stratify the market for bicycling education.   Survey segments to identify specific needs.  Tailor program for high leverage target segments.</a:t>
          </a:r>
        </a:p>
        <a:p>
          <a:r>
            <a:rPr lang="en-US" sz="1100"/>
            <a:t>5. Develop and deliver short bicycling education presentations to local Parent-Teacher Associations to remove barriers to children bicycling to school.</a:t>
          </a:r>
        </a:p>
        <a:p>
          <a:r>
            <a:rPr lang="en-US" sz="1100"/>
            <a:t>6. Establish regular bicycling education in middle schools in conjunction with Positive Spin and the Board of Parks and Recreation Commissioners (BOPARC) in the daytime and after school during the school year and in the summers.</a:t>
          </a:r>
        </a:p>
        <a:p>
          <a:r>
            <a:rPr lang="en-US" sz="1100"/>
            <a:t>7. Conduct lunch &amp; learn sessions at local major employer workplaces.  Consult with local employers to develop bicycle friendly workplaces and to apply for the LAB Bicycle Friendly Workplace award.</a:t>
          </a:r>
        </a:p>
        <a:p>
          <a:r>
            <a:rPr lang="en-US" sz="1100"/>
            <a:t>8. Develop and deliver 2-hour discussions for civic groups such as Lions and Rotary.</a:t>
          </a:r>
        </a:p>
        <a:p>
          <a:r>
            <a:rPr lang="en-US" sz="1100"/>
            <a:t>9. Broadcast TV PSAs on other networks in addition to Comcast.</a:t>
          </a:r>
        </a:p>
        <a:p>
          <a:r>
            <a:rPr lang="en-US" sz="1100"/>
            <a:t>10. Develop and broadcast TV spots with rider testimonials on how confident city cycling has changed their riding,   </a:t>
          </a:r>
        </a:p>
        <a:p>
          <a:r>
            <a:rPr lang="en-US" sz="1100"/>
            <a:t>11. Display 7 educational messages on four billboards in addition to the current two.</a:t>
          </a:r>
        </a:p>
        <a:p>
          <a:r>
            <a:rPr lang="en-US" sz="1100"/>
            <a:t>12. Enhance use of social media for bicycling education and bicycling education promotion.</a:t>
          </a:r>
        </a:p>
        <a:p>
          <a:r>
            <a:rPr lang="en-US" sz="1100"/>
            <a:t>13. Develop and deliver National Bike Month/Week/Day program.</a:t>
          </a:r>
        </a:p>
        <a:p>
          <a:r>
            <a:rPr lang="en-US" sz="1100"/>
            <a:t>14. Measure, analyze and report program effectiveness.</a:t>
          </a:r>
        </a:p>
        <a:p>
          <a:endParaRPr lang="en-US" sz="1100"/>
        </a:p>
      </xdr:txBody>
    </xdr:sp>
    <xdr:clientData/>
  </xdr:twoCellAnchor>
  <xdr:twoCellAnchor>
    <xdr:from>
      <xdr:col>2</xdr:col>
      <xdr:colOff>533400</xdr:colOff>
      <xdr:row>152</xdr:row>
      <xdr:rowOff>114300</xdr:rowOff>
    </xdr:from>
    <xdr:to>
      <xdr:col>7</xdr:col>
      <xdr:colOff>342900</xdr:colOff>
      <xdr:row>169</xdr:row>
      <xdr:rowOff>50800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812800</xdr:colOff>
      <xdr:row>152</xdr:row>
      <xdr:rowOff>152400</xdr:rowOff>
    </xdr:from>
    <xdr:to>
      <xdr:col>6</xdr:col>
      <xdr:colOff>609600</xdr:colOff>
      <xdr:row>154</xdr:row>
      <xdr:rowOff>88900</xdr:rowOff>
    </xdr:to>
    <xdr:sp macro="" textlink="">
      <xdr:nvSpPr>
        <xdr:cNvPr id="6" name="TextBox 5"/>
        <xdr:cNvSpPr txBox="1"/>
      </xdr:nvSpPr>
      <xdr:spPr>
        <a:xfrm>
          <a:off x="5651500" y="25958800"/>
          <a:ext cx="749300" cy="2667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a:t>Billboards</a:t>
          </a:r>
        </a:p>
      </xdr:txBody>
    </xdr:sp>
    <xdr:clientData/>
  </xdr:twoCellAnchor>
  <xdr:twoCellAnchor>
    <xdr:from>
      <xdr:col>4</xdr:col>
      <xdr:colOff>215900</xdr:colOff>
      <xdr:row>155</xdr:row>
      <xdr:rowOff>0</xdr:rowOff>
    </xdr:from>
    <xdr:to>
      <xdr:col>5</xdr:col>
      <xdr:colOff>139700</xdr:colOff>
      <xdr:row>158</xdr:row>
      <xdr:rowOff>88900</xdr:rowOff>
    </xdr:to>
    <xdr:sp macro="" textlink="">
      <xdr:nvSpPr>
        <xdr:cNvPr id="7" name="TextBox 6"/>
        <xdr:cNvSpPr txBox="1"/>
      </xdr:nvSpPr>
      <xdr:spPr>
        <a:xfrm>
          <a:off x="4102100" y="26301700"/>
          <a:ext cx="876300" cy="5842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a:t>Positive Spin</a:t>
          </a:r>
          <a:r>
            <a:rPr lang="en-US" sz="1100" baseline="0"/>
            <a:t> Middle Schools</a:t>
          </a:r>
          <a:endParaRPr lang="en-US" sz="1100"/>
        </a:p>
      </xdr:txBody>
    </xdr:sp>
    <xdr:clientData/>
  </xdr:twoCellAnchor>
  <xdr:twoCellAnchor>
    <xdr:from>
      <xdr:col>5</xdr:col>
      <xdr:colOff>190500</xdr:colOff>
      <xdr:row>155</xdr:row>
      <xdr:rowOff>76200</xdr:rowOff>
    </xdr:from>
    <xdr:to>
      <xdr:col>6</xdr:col>
      <xdr:colOff>152400</xdr:colOff>
      <xdr:row>158</xdr:row>
      <xdr:rowOff>25400</xdr:rowOff>
    </xdr:to>
    <xdr:sp macro="" textlink="">
      <xdr:nvSpPr>
        <xdr:cNvPr id="8" name="TextBox 7"/>
        <xdr:cNvSpPr txBox="1"/>
      </xdr:nvSpPr>
      <xdr:spPr>
        <a:xfrm>
          <a:off x="5029200" y="26377900"/>
          <a:ext cx="914400" cy="4445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a:t>TV PSA Educational</a:t>
          </a:r>
        </a:p>
      </xdr:txBody>
    </xdr:sp>
    <xdr:clientData/>
  </xdr:twoCellAnchor>
  <xdr:twoCellAnchor>
    <xdr:from>
      <xdr:col>5</xdr:col>
      <xdr:colOff>431800</xdr:colOff>
      <xdr:row>168</xdr:row>
      <xdr:rowOff>76200</xdr:rowOff>
    </xdr:from>
    <xdr:to>
      <xdr:col>6</xdr:col>
      <xdr:colOff>393700</xdr:colOff>
      <xdr:row>171</xdr:row>
      <xdr:rowOff>101600</xdr:rowOff>
    </xdr:to>
    <xdr:sp macro="" textlink="">
      <xdr:nvSpPr>
        <xdr:cNvPr id="11" name="Line Callout 1 10"/>
        <xdr:cNvSpPr/>
      </xdr:nvSpPr>
      <xdr:spPr>
        <a:xfrm>
          <a:off x="5194300" y="11290300"/>
          <a:ext cx="914400" cy="520700"/>
        </a:xfrm>
        <a:prstGeom prst="borderCallout1">
          <a:avLst>
            <a:gd name="adj1" fmla="val -6126"/>
            <a:gd name="adj2" fmla="val 47223"/>
            <a:gd name="adj3" fmla="val -57241"/>
            <a:gd name="adj4" fmla="val 51944"/>
          </a:avLst>
        </a:prstGeom>
        <a:noFill/>
        <a:ln>
          <a:solidFill>
            <a:schemeClr val="bg2">
              <a:lumMod val="50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a:solidFill>
                <a:schemeClr val="tx1"/>
              </a:solidFill>
            </a:rPr>
            <a:t>TV PSA Testimonial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169"/>
  <sheetViews>
    <sheetView tabSelected="1" workbookViewId="0">
      <selection activeCell="J150" sqref="J150"/>
    </sheetView>
  </sheetViews>
  <sheetFormatPr baseColWidth="10" defaultRowHeight="13" outlineLevelRow="1"/>
  <cols>
    <col min="1" max="1" width="11.5703125" customWidth="1"/>
  </cols>
  <sheetData>
    <row r="1" spans="1:5">
      <c r="A1" s="10" t="s">
        <v>95</v>
      </c>
    </row>
    <row r="3" spans="1:5" ht="15">
      <c r="A3" s="9" t="s">
        <v>96</v>
      </c>
      <c r="B3" s="11">
        <f>+A27+A52+A59+A83+A91+A96+A105+A113+A120+A125+A135+A140+A144+A148</f>
        <v>131430</v>
      </c>
    </row>
    <row r="4" spans="1:5" ht="15">
      <c r="A4" s="9"/>
      <c r="B4" s="11"/>
    </row>
    <row r="5" spans="1:5" ht="15">
      <c r="A5" s="9" t="s">
        <v>79</v>
      </c>
    </row>
    <row r="6" spans="1:5" ht="15" outlineLevel="1">
      <c r="B6" s="9"/>
      <c r="D6">
        <v>5</v>
      </c>
      <c r="E6" t="s">
        <v>106</v>
      </c>
    </row>
    <row r="7" spans="1:5" outlineLevel="1">
      <c r="D7">
        <v>6</v>
      </c>
      <c r="E7" t="s">
        <v>5</v>
      </c>
    </row>
    <row r="8" spans="1:5" outlineLevel="1">
      <c r="D8">
        <v>12</v>
      </c>
      <c r="E8" t="s">
        <v>6</v>
      </c>
    </row>
    <row r="9" spans="1:5" outlineLevel="1">
      <c r="D9">
        <v>2</v>
      </c>
      <c r="E9" t="s">
        <v>4</v>
      </c>
    </row>
    <row r="10" spans="1:5" outlineLevel="1">
      <c r="D10" s="11">
        <v>25</v>
      </c>
      <c r="E10" t="s">
        <v>7</v>
      </c>
    </row>
    <row r="11" spans="1:5" outlineLevel="1">
      <c r="C11" s="11">
        <f>+D7*D8*D9*D10</f>
        <v>3600</v>
      </c>
      <c r="D11" t="s">
        <v>8</v>
      </c>
    </row>
    <row r="12" spans="1:5" outlineLevel="1">
      <c r="D12" s="11">
        <v>10</v>
      </c>
      <c r="E12" t="s">
        <v>107</v>
      </c>
    </row>
    <row r="13" spans="1:5" outlineLevel="1">
      <c r="D13" s="11">
        <f>+D12*D7*D6</f>
        <v>300</v>
      </c>
      <c r="E13" t="s">
        <v>109</v>
      </c>
    </row>
    <row r="14" spans="1:5" outlineLevel="1">
      <c r="D14" s="11">
        <v>50</v>
      </c>
      <c r="E14" t="s">
        <v>108</v>
      </c>
    </row>
    <row r="15" spans="1:5" outlineLevel="1">
      <c r="D15" s="11">
        <f>+D14*D7</f>
        <v>300</v>
      </c>
      <c r="E15" t="s">
        <v>110</v>
      </c>
    </row>
    <row r="16" spans="1:5" outlineLevel="1">
      <c r="C16" s="11">
        <f>+D13+D13</f>
        <v>600</v>
      </c>
      <c r="D16" t="s">
        <v>9</v>
      </c>
    </row>
    <row r="17" spans="1:9" outlineLevel="1">
      <c r="B17" s="11">
        <f>+C11+C16</f>
        <v>4200</v>
      </c>
      <c r="C17" t="s">
        <v>10</v>
      </c>
    </row>
    <row r="18" spans="1:9" outlineLevel="1">
      <c r="D18">
        <v>5</v>
      </c>
      <c r="E18" t="s">
        <v>111</v>
      </c>
    </row>
    <row r="19" spans="1:9" outlineLevel="1">
      <c r="D19">
        <v>27</v>
      </c>
      <c r="E19" t="s">
        <v>11</v>
      </c>
    </row>
    <row r="20" spans="1:9" outlineLevel="1">
      <c r="D20">
        <v>2</v>
      </c>
      <c r="E20" t="s">
        <v>12</v>
      </c>
    </row>
    <row r="21" spans="1:9" outlineLevel="1">
      <c r="D21">
        <v>2</v>
      </c>
      <c r="E21" t="s">
        <v>4</v>
      </c>
    </row>
    <row r="22" spans="1:9" outlineLevel="1">
      <c r="C22" s="11">
        <f>+D19*D20*D21*D10</f>
        <v>2700</v>
      </c>
      <c r="D22" t="s">
        <v>14</v>
      </c>
    </row>
    <row r="23" spans="1:9" outlineLevel="1">
      <c r="D23" s="11">
        <f>+D12*D18*D19/9</f>
        <v>150</v>
      </c>
      <c r="E23" t="s">
        <v>13</v>
      </c>
    </row>
    <row r="24" spans="1:9" outlineLevel="1">
      <c r="D24" s="11">
        <v>0</v>
      </c>
      <c r="E24" t="s">
        <v>112</v>
      </c>
    </row>
    <row r="25" spans="1:9" outlineLevel="1">
      <c r="C25" s="11">
        <f>+D23+D24</f>
        <v>150</v>
      </c>
      <c r="D25" t="s">
        <v>35</v>
      </c>
    </row>
    <row r="26" spans="1:9" outlineLevel="1">
      <c r="B26" s="11">
        <f>+C22+C25</f>
        <v>2850</v>
      </c>
      <c r="C26" t="s">
        <v>36</v>
      </c>
      <c r="I26" s="1" t="s">
        <v>97</v>
      </c>
    </row>
    <row r="27" spans="1:9">
      <c r="A27" s="11">
        <f>+B17+B26</f>
        <v>7050</v>
      </c>
    </row>
    <row r="29" spans="1:9" ht="15">
      <c r="A29" s="9" t="s">
        <v>80</v>
      </c>
    </row>
    <row r="30" spans="1:9" outlineLevel="1">
      <c r="D30">
        <v>5</v>
      </c>
      <c r="E30" t="s">
        <v>113</v>
      </c>
    </row>
    <row r="31" spans="1:9" outlineLevel="1">
      <c r="D31">
        <v>6</v>
      </c>
      <c r="E31" t="s">
        <v>114</v>
      </c>
    </row>
    <row r="32" spans="1:9" outlineLevel="1">
      <c r="D32">
        <v>4</v>
      </c>
      <c r="E32" t="s">
        <v>115</v>
      </c>
    </row>
    <row r="33" spans="2:5" outlineLevel="1">
      <c r="D33">
        <v>1</v>
      </c>
      <c r="E33" t="s">
        <v>116</v>
      </c>
    </row>
    <row r="34" spans="2:5" outlineLevel="1">
      <c r="C34" s="11">
        <f>+D31*D32*D33*D10</f>
        <v>600</v>
      </c>
      <c r="D34" t="s">
        <v>117</v>
      </c>
    </row>
    <row r="35" spans="2:5" outlineLevel="1">
      <c r="D35" s="11">
        <v>3</v>
      </c>
      <c r="E35" t="s">
        <v>118</v>
      </c>
    </row>
    <row r="36" spans="2:5" outlineLevel="1">
      <c r="D36" s="11">
        <f>+D35*D30</f>
        <v>15</v>
      </c>
      <c r="E36" t="s">
        <v>83</v>
      </c>
    </row>
    <row r="37" spans="2:5" outlineLevel="1">
      <c r="D37" s="11">
        <f>+D36*D31</f>
        <v>90</v>
      </c>
      <c r="E37" t="s">
        <v>84</v>
      </c>
    </row>
    <row r="38" spans="2:5" outlineLevel="1">
      <c r="D38" s="11">
        <v>0</v>
      </c>
      <c r="E38" t="s">
        <v>85</v>
      </c>
    </row>
    <row r="39" spans="2:5" outlineLevel="1">
      <c r="C39" s="11">
        <f>D37</f>
        <v>90</v>
      </c>
      <c r="D39" t="s">
        <v>86</v>
      </c>
    </row>
    <row r="40" spans="2:5" outlineLevel="1">
      <c r="B40" s="11">
        <f>+C34+C39</f>
        <v>690</v>
      </c>
      <c r="C40" t="s">
        <v>90</v>
      </c>
    </row>
    <row r="41" spans="2:5" outlineLevel="1">
      <c r="D41">
        <v>5</v>
      </c>
      <c r="E41" t="s">
        <v>88</v>
      </c>
    </row>
    <row r="42" spans="2:5" outlineLevel="1">
      <c r="D42">
        <v>6</v>
      </c>
      <c r="E42" t="s">
        <v>87</v>
      </c>
    </row>
    <row r="43" spans="2:5" outlineLevel="1">
      <c r="D43">
        <v>4</v>
      </c>
      <c r="E43" t="s">
        <v>115</v>
      </c>
    </row>
    <row r="44" spans="2:5" outlineLevel="1">
      <c r="D44">
        <v>1</v>
      </c>
      <c r="E44" t="s">
        <v>116</v>
      </c>
    </row>
    <row r="45" spans="2:5" outlineLevel="1">
      <c r="C45" s="11">
        <f>+D42*D43*D44*D10</f>
        <v>600</v>
      </c>
      <c r="D45" t="s">
        <v>117</v>
      </c>
    </row>
    <row r="46" spans="2:5" outlineLevel="1">
      <c r="D46" s="11">
        <f>D35</f>
        <v>3</v>
      </c>
      <c r="E46" t="s">
        <v>118</v>
      </c>
    </row>
    <row r="47" spans="2:5" outlineLevel="1">
      <c r="D47" s="11">
        <f>+D46*D41</f>
        <v>15</v>
      </c>
      <c r="E47" t="s">
        <v>83</v>
      </c>
    </row>
    <row r="48" spans="2:5" outlineLevel="1">
      <c r="D48" s="11">
        <f>+D47*D42</f>
        <v>90</v>
      </c>
      <c r="E48" t="s">
        <v>84</v>
      </c>
    </row>
    <row r="49" spans="1:9" outlineLevel="1">
      <c r="D49" s="11">
        <v>0</v>
      </c>
      <c r="E49" t="s">
        <v>85</v>
      </c>
    </row>
    <row r="50" spans="1:9" outlineLevel="1">
      <c r="C50" s="11">
        <f>D48</f>
        <v>90</v>
      </c>
      <c r="D50" t="s">
        <v>89</v>
      </c>
    </row>
    <row r="51" spans="1:9" outlineLevel="1">
      <c r="B51" s="11">
        <f>+C45+C50</f>
        <v>690</v>
      </c>
      <c r="C51" t="s">
        <v>20</v>
      </c>
      <c r="I51" s="1" t="s">
        <v>97</v>
      </c>
    </row>
    <row r="52" spans="1:9">
      <c r="A52" s="11">
        <f>+B40+B51</f>
        <v>1380</v>
      </c>
    </row>
    <row r="54" spans="1:9" ht="15">
      <c r="A54" s="9" t="s">
        <v>81</v>
      </c>
    </row>
    <row r="55" spans="1:9" outlineLevel="1">
      <c r="D55">
        <v>2</v>
      </c>
      <c r="E55" t="s">
        <v>21</v>
      </c>
    </row>
    <row r="56" spans="1:9" outlineLevel="1">
      <c r="D56">
        <v>4</v>
      </c>
      <c r="E56" t="s">
        <v>22</v>
      </c>
    </row>
    <row r="57" spans="1:9" outlineLevel="1">
      <c r="D57">
        <v>3</v>
      </c>
      <c r="E57" t="s">
        <v>23</v>
      </c>
    </row>
    <row r="58" spans="1:9" outlineLevel="1">
      <c r="D58">
        <v>2</v>
      </c>
      <c r="E58" t="s">
        <v>24</v>
      </c>
    </row>
    <row r="59" spans="1:9">
      <c r="A59" s="11">
        <f>+D55*D56*D57*D58*D10</f>
        <v>1200</v>
      </c>
    </row>
    <row r="61" spans="1:9" ht="15">
      <c r="A61" s="9" t="s">
        <v>18</v>
      </c>
    </row>
    <row r="62" spans="1:9" outlineLevel="1">
      <c r="D62">
        <v>12</v>
      </c>
      <c r="E62" t="s">
        <v>25</v>
      </c>
    </row>
    <row r="63" spans="1:9" outlineLevel="1">
      <c r="D63">
        <v>4</v>
      </c>
      <c r="E63" t="s">
        <v>26</v>
      </c>
    </row>
    <row r="64" spans="1:9" outlineLevel="1">
      <c r="D64" s="11">
        <v>25</v>
      </c>
      <c r="E64" t="s">
        <v>27</v>
      </c>
    </row>
    <row r="65" spans="3:5" outlineLevel="1">
      <c r="C65" s="11">
        <f>+D62*D63*D64</f>
        <v>1200</v>
      </c>
      <c r="D65" t="s">
        <v>28</v>
      </c>
    </row>
    <row r="66" spans="3:5" outlineLevel="1">
      <c r="D66">
        <v>6</v>
      </c>
      <c r="E66" t="s">
        <v>29</v>
      </c>
    </row>
    <row r="67" spans="3:5" outlineLevel="1">
      <c r="D67">
        <v>2</v>
      </c>
      <c r="E67" t="s">
        <v>30</v>
      </c>
    </row>
    <row r="68" spans="3:5" outlineLevel="1">
      <c r="D68" s="11">
        <v>25</v>
      </c>
      <c r="E68" t="s">
        <v>27</v>
      </c>
    </row>
    <row r="69" spans="3:5" outlineLevel="1">
      <c r="C69" s="11">
        <f>+D66*D67*D68</f>
        <v>300</v>
      </c>
      <c r="D69" t="s">
        <v>31</v>
      </c>
    </row>
    <row r="70" spans="3:5" outlineLevel="1">
      <c r="C70" s="11"/>
      <c r="D70">
        <v>6</v>
      </c>
      <c r="E70" t="s">
        <v>56</v>
      </c>
    </row>
    <row r="71" spans="3:5" outlineLevel="1">
      <c r="D71">
        <v>6</v>
      </c>
      <c r="E71" t="s">
        <v>32</v>
      </c>
    </row>
    <row r="72" spans="3:5" outlineLevel="1">
      <c r="D72">
        <v>24</v>
      </c>
      <c r="E72" t="s">
        <v>33</v>
      </c>
    </row>
    <row r="73" spans="3:5" outlineLevel="1">
      <c r="D73" s="11">
        <v>10</v>
      </c>
      <c r="E73" t="s">
        <v>27</v>
      </c>
    </row>
    <row r="74" spans="3:5" outlineLevel="1">
      <c r="C74" s="11">
        <f>+D71*D72*D73</f>
        <v>1440</v>
      </c>
      <c r="D74" t="s">
        <v>34</v>
      </c>
    </row>
    <row r="75" spans="3:5" outlineLevel="1">
      <c r="D75">
        <v>4</v>
      </c>
      <c r="E75" t="s">
        <v>50</v>
      </c>
    </row>
    <row r="76" spans="3:5" outlineLevel="1">
      <c r="D76">
        <v>8</v>
      </c>
      <c r="E76" t="s">
        <v>51</v>
      </c>
    </row>
    <row r="77" spans="3:5" outlineLevel="1">
      <c r="D77" s="11">
        <v>25</v>
      </c>
      <c r="E77" t="s">
        <v>27</v>
      </c>
    </row>
    <row r="78" spans="3:5" outlineLevel="1">
      <c r="C78" s="11">
        <f>+D75*D76*D77</f>
        <v>800</v>
      </c>
      <c r="D78" t="s">
        <v>52</v>
      </c>
    </row>
    <row r="79" spans="3:5" outlineLevel="1">
      <c r="D79">
        <v>3</v>
      </c>
      <c r="E79" t="s">
        <v>53</v>
      </c>
    </row>
    <row r="80" spans="3:5" outlineLevel="1">
      <c r="D80">
        <v>8</v>
      </c>
      <c r="E80" t="s">
        <v>54</v>
      </c>
    </row>
    <row r="81" spans="1:5" outlineLevel="1">
      <c r="D81" s="11">
        <v>25</v>
      </c>
      <c r="E81" t="s">
        <v>27</v>
      </c>
    </row>
    <row r="82" spans="1:5" outlineLevel="1">
      <c r="C82" s="11">
        <f>+D70*D79*D80*D81</f>
        <v>3600</v>
      </c>
      <c r="D82" t="s">
        <v>55</v>
      </c>
    </row>
    <row r="83" spans="1:5">
      <c r="A83" s="11">
        <f>+C65+C69+C74+C78+C82</f>
        <v>7340</v>
      </c>
    </row>
    <row r="85" spans="1:5" ht="15">
      <c r="A85" s="9" t="s">
        <v>19</v>
      </c>
    </row>
    <row r="86" spans="1:5" outlineLevel="1">
      <c r="D86">
        <v>8</v>
      </c>
      <c r="E86" t="s">
        <v>57</v>
      </c>
    </row>
    <row r="87" spans="1:5" outlineLevel="1">
      <c r="D87" s="1">
        <v>10</v>
      </c>
      <c r="E87" t="s">
        <v>58</v>
      </c>
    </row>
    <row r="88" spans="1:5" outlineLevel="1">
      <c r="D88">
        <v>10</v>
      </c>
      <c r="E88" t="s">
        <v>59</v>
      </c>
    </row>
    <row r="89" spans="1:5" outlineLevel="1">
      <c r="D89">
        <v>3</v>
      </c>
      <c r="E89" t="s">
        <v>60</v>
      </c>
    </row>
    <row r="90" spans="1:5" outlineLevel="1">
      <c r="D90" s="11">
        <v>25</v>
      </c>
      <c r="E90" t="s">
        <v>27</v>
      </c>
    </row>
    <row r="91" spans="1:5">
      <c r="A91" s="11">
        <f>+D86*D90+D88*D89*D90</f>
        <v>950</v>
      </c>
    </row>
    <row r="93" spans="1:5" ht="15">
      <c r="A93" s="9" t="s">
        <v>44</v>
      </c>
    </row>
    <row r="94" spans="1:5" outlineLevel="1">
      <c r="D94" s="11">
        <v>20000</v>
      </c>
      <c r="E94" t="s">
        <v>61</v>
      </c>
    </row>
    <row r="95" spans="1:5" outlineLevel="1">
      <c r="A95" s="11"/>
      <c r="D95" s="11">
        <v>1000</v>
      </c>
      <c r="E95" t="s">
        <v>43</v>
      </c>
    </row>
    <row r="96" spans="1:5">
      <c r="A96" s="11">
        <f>+D94+D95</f>
        <v>21000</v>
      </c>
    </row>
    <row r="98" spans="1:5" ht="15">
      <c r="A98" s="9" t="s">
        <v>45</v>
      </c>
    </row>
    <row r="99" spans="1:5" outlineLevel="1">
      <c r="D99">
        <v>8</v>
      </c>
      <c r="E99" t="s">
        <v>62</v>
      </c>
    </row>
    <row r="100" spans="1:5" outlineLevel="1">
      <c r="D100" s="11">
        <v>25</v>
      </c>
      <c r="E100" t="s">
        <v>27</v>
      </c>
    </row>
    <row r="101" spans="1:5" outlineLevel="1">
      <c r="D101">
        <v>12</v>
      </c>
      <c r="E101" t="s">
        <v>63</v>
      </c>
    </row>
    <row r="102" spans="1:5" outlineLevel="1">
      <c r="D102">
        <v>3</v>
      </c>
      <c r="E102" t="s">
        <v>64</v>
      </c>
    </row>
    <row r="103" spans="1:5" outlineLevel="1">
      <c r="D103">
        <v>6</v>
      </c>
      <c r="E103" t="s">
        <v>66</v>
      </c>
    </row>
    <row r="104" spans="1:5" outlineLevel="1">
      <c r="D104">
        <v>12</v>
      </c>
      <c r="E104" t="s">
        <v>65</v>
      </c>
    </row>
    <row r="105" spans="1:5">
      <c r="A105" s="11">
        <f>+D99*D100+D101*D102*D100+D103*D104*D100</f>
        <v>2900</v>
      </c>
    </row>
    <row r="107" spans="1:5" ht="15">
      <c r="A107" s="9" t="s">
        <v>46</v>
      </c>
    </row>
    <row r="108" spans="1:5" outlineLevel="1">
      <c r="D108">
        <v>8</v>
      </c>
      <c r="E108" t="s">
        <v>57</v>
      </c>
    </row>
    <row r="109" spans="1:5" outlineLevel="1">
      <c r="D109" s="1">
        <v>10</v>
      </c>
      <c r="E109" t="s">
        <v>82</v>
      </c>
    </row>
    <row r="110" spans="1:5" outlineLevel="1">
      <c r="D110">
        <v>10</v>
      </c>
      <c r="E110" t="s">
        <v>59</v>
      </c>
    </row>
    <row r="111" spans="1:5" outlineLevel="1">
      <c r="D111">
        <v>3</v>
      </c>
      <c r="E111" t="s">
        <v>60</v>
      </c>
    </row>
    <row r="112" spans="1:5" outlineLevel="1">
      <c r="D112" s="11">
        <v>25</v>
      </c>
      <c r="E112" t="s">
        <v>27</v>
      </c>
    </row>
    <row r="113" spans="1:9">
      <c r="A113" s="11">
        <f>+D108*D112+D110*D111*D112</f>
        <v>950</v>
      </c>
    </row>
    <row r="115" spans="1:9" ht="15">
      <c r="A115" s="9" t="s">
        <v>47</v>
      </c>
    </row>
    <row r="116" spans="1:9" outlineLevel="1">
      <c r="D116" s="11">
        <v>7360</v>
      </c>
      <c r="E116" t="s">
        <v>3</v>
      </c>
      <c r="I116" t="s">
        <v>37</v>
      </c>
    </row>
    <row r="117" spans="1:9" outlineLevel="1">
      <c r="D117" s="11">
        <v>7000</v>
      </c>
      <c r="E117" t="s">
        <v>91</v>
      </c>
    </row>
    <row r="118" spans="1:9" outlineLevel="1">
      <c r="D118" s="11">
        <v>2800</v>
      </c>
      <c r="E118" t="s">
        <v>92</v>
      </c>
    </row>
    <row r="119" spans="1:9" outlineLevel="1">
      <c r="C119" t="s">
        <v>41</v>
      </c>
      <c r="D119" s="11">
        <v>4000</v>
      </c>
      <c r="E119" t="s">
        <v>38</v>
      </c>
    </row>
    <row r="120" spans="1:9">
      <c r="A120" s="11">
        <f>SUM(D116:D119)</f>
        <v>21160</v>
      </c>
    </row>
    <row r="122" spans="1:9" ht="15">
      <c r="A122" s="9" t="s">
        <v>48</v>
      </c>
    </row>
    <row r="123" spans="1:9" outlineLevel="1">
      <c r="D123" s="11">
        <v>500</v>
      </c>
      <c r="E123" t="s">
        <v>49</v>
      </c>
    </row>
    <row r="124" spans="1:9" outlineLevel="1">
      <c r="C124" t="s">
        <v>40</v>
      </c>
      <c r="D124" s="11">
        <v>10000</v>
      </c>
      <c r="E124" t="s">
        <v>39</v>
      </c>
    </row>
    <row r="125" spans="1:9">
      <c r="A125" s="11">
        <f>+D123+D124</f>
        <v>10500</v>
      </c>
    </row>
    <row r="127" spans="1:9" ht="15">
      <c r="A127" s="9" t="s">
        <v>99</v>
      </c>
    </row>
    <row r="128" spans="1:9" ht="15" outlineLevel="1">
      <c r="A128" s="9"/>
      <c r="D128">
        <v>5</v>
      </c>
      <c r="E128" t="s">
        <v>2</v>
      </c>
    </row>
    <row r="129" spans="1:7" ht="15" outlineLevel="1">
      <c r="A129" s="9"/>
      <c r="D129" s="11">
        <v>800</v>
      </c>
      <c r="E129" t="s">
        <v>100</v>
      </c>
    </row>
    <row r="130" spans="1:7" ht="15" outlineLevel="1">
      <c r="A130" s="9"/>
      <c r="D130">
        <v>4</v>
      </c>
      <c r="E130" t="s">
        <v>102</v>
      </c>
    </row>
    <row r="131" spans="1:7" ht="15" outlineLevel="1">
      <c r="A131" s="9"/>
      <c r="C131" s="11">
        <f>+D128*D129*D130</f>
        <v>16000</v>
      </c>
      <c r="D131" t="s">
        <v>104</v>
      </c>
    </row>
    <row r="132" spans="1:7" ht="15" outlineLevel="1">
      <c r="A132" s="9"/>
      <c r="D132" s="11">
        <v>1600</v>
      </c>
      <c r="E132" t="s">
        <v>101</v>
      </c>
    </row>
    <row r="133" spans="1:7" ht="15" outlineLevel="1">
      <c r="A133" s="9"/>
      <c r="D133">
        <v>2</v>
      </c>
      <c r="E133" t="s">
        <v>103</v>
      </c>
    </row>
    <row r="134" spans="1:7" ht="15" outlineLevel="1">
      <c r="A134" s="9"/>
      <c r="C134" s="11">
        <f>+D128*D132*D133</f>
        <v>16000</v>
      </c>
      <c r="D134" t="s">
        <v>105</v>
      </c>
    </row>
    <row r="135" spans="1:7">
      <c r="A135" s="11">
        <f>+C131+C134</f>
        <v>32000</v>
      </c>
    </row>
    <row r="136" spans="1:7" ht="15">
      <c r="A136" s="9"/>
    </row>
    <row r="137" spans="1:7" ht="15">
      <c r="A137" s="9" t="s">
        <v>0</v>
      </c>
    </row>
    <row r="138" spans="1:7" ht="15" outlineLevel="1">
      <c r="A138" s="9"/>
      <c r="C138" t="s">
        <v>40</v>
      </c>
      <c r="D138" s="11">
        <v>5000</v>
      </c>
      <c r="E138" t="s">
        <v>93</v>
      </c>
    </row>
    <row r="139" spans="1:7" ht="15" outlineLevel="1">
      <c r="A139" s="9"/>
      <c r="D139" s="11">
        <v>2000</v>
      </c>
      <c r="E139" t="s">
        <v>94</v>
      </c>
    </row>
    <row r="140" spans="1:7">
      <c r="A140" s="11">
        <f>+SUM(D138:D139)</f>
        <v>7000</v>
      </c>
    </row>
    <row r="141" spans="1:7">
      <c r="G141" s="11"/>
    </row>
    <row r="142" spans="1:7" ht="15">
      <c r="A142" s="9" t="s">
        <v>1</v>
      </c>
    </row>
    <row r="143" spans="1:7" ht="15" outlineLevel="1">
      <c r="A143" s="9"/>
      <c r="D143" s="11">
        <v>3000</v>
      </c>
      <c r="E143" t="s">
        <v>98</v>
      </c>
    </row>
    <row r="144" spans="1:7">
      <c r="A144" s="11">
        <f>D143</f>
        <v>3000</v>
      </c>
    </row>
    <row r="146" spans="1:5" ht="15">
      <c r="A146" s="9" t="s">
        <v>15</v>
      </c>
    </row>
    <row r="147" spans="1:5" outlineLevel="1">
      <c r="C147" t="s">
        <v>40</v>
      </c>
      <c r="D147" s="11">
        <v>15000</v>
      </c>
      <c r="E147" t="s">
        <v>42</v>
      </c>
    </row>
    <row r="148" spans="1:5">
      <c r="A148" s="11">
        <f>D147</f>
        <v>15000</v>
      </c>
      <c r="D148" s="11"/>
    </row>
    <row r="154" spans="1:5">
      <c r="A154" s="12" t="s">
        <v>16</v>
      </c>
      <c r="B154" s="12" t="s">
        <v>17</v>
      </c>
    </row>
    <row r="155" spans="1:5">
      <c r="A155">
        <v>1</v>
      </c>
      <c r="B155" s="11">
        <f>A27</f>
        <v>7050</v>
      </c>
    </row>
    <row r="156" spans="1:5">
      <c r="A156">
        <v>2</v>
      </c>
      <c r="B156" s="11">
        <f>A52</f>
        <v>1380</v>
      </c>
    </row>
    <row r="157" spans="1:5">
      <c r="A157">
        <v>3</v>
      </c>
      <c r="B157" s="11">
        <f>A59</f>
        <v>1200</v>
      </c>
    </row>
    <row r="158" spans="1:5">
      <c r="A158">
        <v>4</v>
      </c>
      <c r="B158" s="11">
        <f>A83</f>
        <v>7340</v>
      </c>
    </row>
    <row r="159" spans="1:5">
      <c r="A159">
        <v>5</v>
      </c>
      <c r="B159" s="11">
        <f>A91</f>
        <v>950</v>
      </c>
    </row>
    <row r="160" spans="1:5">
      <c r="A160">
        <v>6</v>
      </c>
      <c r="B160" s="11">
        <f>A96</f>
        <v>21000</v>
      </c>
    </row>
    <row r="161" spans="1:2">
      <c r="A161">
        <v>7</v>
      </c>
      <c r="B161" s="11">
        <f>A105</f>
        <v>2900</v>
      </c>
    </row>
    <row r="162" spans="1:2">
      <c r="A162">
        <v>8</v>
      </c>
      <c r="B162" s="11">
        <f>A113</f>
        <v>950</v>
      </c>
    </row>
    <row r="163" spans="1:2">
      <c r="A163">
        <v>9</v>
      </c>
      <c r="B163" s="11">
        <f>A120</f>
        <v>21160</v>
      </c>
    </row>
    <row r="164" spans="1:2">
      <c r="A164">
        <v>10</v>
      </c>
      <c r="B164" s="11">
        <f>A125</f>
        <v>10500</v>
      </c>
    </row>
    <row r="165" spans="1:2">
      <c r="A165">
        <v>11</v>
      </c>
      <c r="B165" s="11">
        <f>A135</f>
        <v>32000</v>
      </c>
    </row>
    <row r="166" spans="1:2">
      <c r="A166">
        <v>12</v>
      </c>
      <c r="B166" s="11">
        <f>A140</f>
        <v>7000</v>
      </c>
    </row>
    <row r="167" spans="1:2">
      <c r="A167">
        <v>13</v>
      </c>
      <c r="B167" s="11">
        <f>A144</f>
        <v>3000</v>
      </c>
    </row>
    <row r="168" spans="1:2">
      <c r="A168">
        <v>14</v>
      </c>
      <c r="B168" s="11">
        <f>A148</f>
        <v>15000</v>
      </c>
    </row>
    <row r="169" spans="1:2">
      <c r="B169" s="11">
        <f>SUM(B155:B168)</f>
        <v>131430</v>
      </c>
    </row>
  </sheetData>
  <sheetCalcPr fullCalcOnLoad="1"/>
  <phoneticPr fontId="2" type="noConversion"/>
  <pageMargins left="0.75" right="0.75" top="1" bottom="1" header="0.5" footer="0.5"/>
  <rowBreaks count="1" manualBreakCount="1">
    <brk id="101" max="16383" man="1" pt="1"/>
  </rowBreaks>
  <drawing r:id="rId1"/>
  <legacy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5"/>
  <sheetViews>
    <sheetView zoomScale="97" workbookViewId="0">
      <selection activeCell="A3" sqref="A3"/>
    </sheetView>
  </sheetViews>
  <sheetFormatPr baseColWidth="10" defaultRowHeight="13"/>
  <cols>
    <col min="4" max="4" width="11.7109375" customWidth="1"/>
    <col min="5" max="5" width="13.140625" customWidth="1"/>
    <col min="9" max="9" width="12.28515625" customWidth="1"/>
    <col min="11" max="11" width="13.5703125" customWidth="1"/>
  </cols>
  <sheetData>
    <row r="1" spans="1:13" s="8" customFormat="1" ht="14" thickBot="1">
      <c r="B1" s="8" t="s">
        <v>121</v>
      </c>
      <c r="C1" s="8" t="s">
        <v>122</v>
      </c>
      <c r="D1" s="8" t="s">
        <v>123</v>
      </c>
      <c r="E1" s="8" t="s">
        <v>124</v>
      </c>
      <c r="F1" s="8" t="s">
        <v>125</v>
      </c>
      <c r="G1" s="8" t="s">
        <v>126</v>
      </c>
      <c r="H1" s="8" t="s">
        <v>127</v>
      </c>
      <c r="I1" s="8" t="s">
        <v>128</v>
      </c>
      <c r="K1" s="8" t="s">
        <v>129</v>
      </c>
      <c r="L1" s="8" t="s">
        <v>75</v>
      </c>
      <c r="M1" s="8" t="s">
        <v>76</v>
      </c>
    </row>
    <row r="2" spans="1:13" ht="14" thickBot="1">
      <c r="A2" s="4" t="s">
        <v>130</v>
      </c>
      <c r="B2" s="5" t="s">
        <v>69</v>
      </c>
      <c r="C2" s="5" t="s">
        <v>70</v>
      </c>
      <c r="D2" s="5" t="s">
        <v>119</v>
      </c>
      <c r="E2" s="5" t="s">
        <v>120</v>
      </c>
      <c r="F2" s="5" t="s">
        <v>71</v>
      </c>
      <c r="G2" s="5"/>
      <c r="H2" s="5"/>
      <c r="I2" s="6" t="s">
        <v>67</v>
      </c>
      <c r="J2" s="3"/>
    </row>
    <row r="3" spans="1:13">
      <c r="J3" s="2" t="s">
        <v>74</v>
      </c>
    </row>
    <row r="4" spans="1:13" ht="14" thickBot="1">
      <c r="J4" s="3"/>
    </row>
    <row r="5" spans="1:13" ht="14" thickBot="1">
      <c r="A5" t="s">
        <v>68</v>
      </c>
      <c r="G5" s="4" t="s">
        <v>72</v>
      </c>
      <c r="H5" s="5" t="s">
        <v>73</v>
      </c>
      <c r="I5" s="5" t="s">
        <v>119</v>
      </c>
      <c r="J5" s="7"/>
      <c r="K5" s="5" t="s">
        <v>120</v>
      </c>
      <c r="L5" s="5" t="s">
        <v>77</v>
      </c>
      <c r="M5" s="6" t="s">
        <v>78</v>
      </c>
    </row>
  </sheetData>
  <phoneticPr fontId="2" type="noConversion"/>
  <pageMargins left="0.75" right="0.75" top="1" bottom="1" header="0.5" footer="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timeline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Gmeindl</dc:creator>
  <cp:lastModifiedBy>Frank Gmeindl</cp:lastModifiedBy>
  <dcterms:created xsi:type="dcterms:W3CDTF">2010-11-03T00:55:19Z</dcterms:created>
  <dcterms:modified xsi:type="dcterms:W3CDTF">2010-11-07T15:41:42Z</dcterms:modified>
</cp:coreProperties>
</file>